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tract Journey\Load Calculations\"/>
    </mc:Choice>
  </mc:AlternateContent>
  <bookViews>
    <workbookView xWindow="0" yWindow="0" windowWidth="20490" windowHeight="7020"/>
  </bookViews>
  <sheets>
    <sheet name="Load Calculatio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H28" i="1"/>
  <c r="K28" i="1" s="1"/>
  <c r="G28" i="1"/>
  <c r="J28" i="1" s="1"/>
  <c r="L28" i="1" s="1"/>
  <c r="N28" i="1" s="1"/>
  <c r="D28" i="1"/>
  <c r="D27" i="1"/>
  <c r="G27" i="1" s="1"/>
  <c r="J27" i="1" s="1"/>
  <c r="D26" i="1"/>
  <c r="H26" i="1" s="1"/>
  <c r="K26" i="1" s="1"/>
  <c r="H25" i="1"/>
  <c r="K25" i="1" s="1"/>
  <c r="D25" i="1"/>
  <c r="G25" i="1" s="1"/>
  <c r="J25" i="1" s="1"/>
  <c r="L25" i="1" s="1"/>
  <c r="N25" i="1" s="1"/>
  <c r="H24" i="1"/>
  <c r="K24" i="1" s="1"/>
  <c r="G24" i="1"/>
  <c r="J24" i="1" s="1"/>
  <c r="L24" i="1" s="1"/>
  <c r="N24" i="1" s="1"/>
  <c r="D24" i="1"/>
  <c r="D23" i="1"/>
  <c r="H23" i="1" s="1"/>
  <c r="K23" i="1" s="1"/>
  <c r="D22" i="1"/>
  <c r="H22" i="1" s="1"/>
  <c r="K22" i="1" s="1"/>
  <c r="H21" i="1"/>
  <c r="K21" i="1" s="1"/>
  <c r="D21" i="1"/>
  <c r="G21" i="1" s="1"/>
  <c r="J21" i="1" s="1"/>
  <c r="L21" i="1" s="1"/>
  <c r="N21" i="1" s="1"/>
  <c r="H20" i="1"/>
  <c r="K20" i="1" s="1"/>
  <c r="G20" i="1"/>
  <c r="J20" i="1" s="1"/>
  <c r="D20" i="1"/>
  <c r="D19" i="1"/>
  <c r="H19" i="1" s="1"/>
  <c r="K19" i="1" s="1"/>
  <c r="D18" i="1"/>
  <c r="H18" i="1" s="1"/>
  <c r="K18" i="1" s="1"/>
  <c r="H17" i="1"/>
  <c r="K17" i="1" s="1"/>
  <c r="D17" i="1"/>
  <c r="G17" i="1" s="1"/>
  <c r="J17" i="1" s="1"/>
  <c r="L17" i="1" s="1"/>
  <c r="N17" i="1" s="1"/>
  <c r="H16" i="1"/>
  <c r="K16" i="1" s="1"/>
  <c r="G16" i="1"/>
  <c r="J16" i="1" s="1"/>
  <c r="L16" i="1" s="1"/>
  <c r="N16" i="1" s="1"/>
  <c r="D16" i="1"/>
  <c r="D15" i="1"/>
  <c r="H15" i="1" s="1"/>
  <c r="K15" i="1" s="1"/>
  <c r="D14" i="1"/>
  <c r="H14" i="1" s="1"/>
  <c r="K14" i="1" s="1"/>
  <c r="J13" i="1"/>
  <c r="L13" i="1" s="1"/>
  <c r="N13" i="1" s="1"/>
  <c r="H13" i="1"/>
  <c r="K13" i="1" s="1"/>
  <c r="G13" i="1"/>
  <c r="D13" i="1"/>
  <c r="H12" i="1"/>
  <c r="K12" i="1" s="1"/>
  <c r="G12" i="1"/>
  <c r="J12" i="1" s="1"/>
  <c r="D12" i="1"/>
  <c r="D11" i="1"/>
  <c r="G11" i="1" s="1"/>
  <c r="J11" i="1" s="1"/>
  <c r="D10" i="1"/>
  <c r="H10" i="1" s="1"/>
  <c r="K10" i="1" s="1"/>
  <c r="J9" i="1"/>
  <c r="H9" i="1"/>
  <c r="K9" i="1" s="1"/>
  <c r="G9" i="1"/>
  <c r="D9" i="1"/>
  <c r="H8" i="1"/>
  <c r="K8" i="1" s="1"/>
  <c r="G8" i="1"/>
  <c r="J8" i="1" s="1"/>
  <c r="L8" i="1" s="1"/>
  <c r="N8" i="1" s="1"/>
  <c r="D8" i="1"/>
  <c r="D7" i="1"/>
  <c r="G7" i="1" s="1"/>
  <c r="J7" i="1" s="1"/>
  <c r="D6" i="1"/>
  <c r="H6" i="1" s="1"/>
  <c r="K6" i="1" s="1"/>
  <c r="J5" i="1"/>
  <c r="H5" i="1"/>
  <c r="K5" i="1" s="1"/>
  <c r="G5" i="1"/>
  <c r="D5" i="1"/>
  <c r="H4" i="1"/>
  <c r="K4" i="1" s="1"/>
  <c r="G4" i="1"/>
  <c r="J4" i="1" s="1"/>
  <c r="L4" i="1" s="1"/>
  <c r="N4" i="1" s="1"/>
  <c r="D4" i="1"/>
  <c r="D29" i="1" s="1"/>
  <c r="L7" i="1" l="1"/>
  <c r="N7" i="1" s="1"/>
  <c r="L5" i="1"/>
  <c r="N5" i="1" s="1"/>
  <c r="L9" i="1"/>
  <c r="N9" i="1" s="1"/>
  <c r="L12" i="1"/>
  <c r="N12" i="1" s="1"/>
  <c r="L20" i="1"/>
  <c r="N20" i="1" s="1"/>
  <c r="G15" i="1"/>
  <c r="J15" i="1" s="1"/>
  <c r="L15" i="1" s="1"/>
  <c r="N15" i="1" s="1"/>
  <c r="G19" i="1"/>
  <c r="J19" i="1" s="1"/>
  <c r="L19" i="1" s="1"/>
  <c r="N19" i="1" s="1"/>
  <c r="G23" i="1"/>
  <c r="J23" i="1" s="1"/>
  <c r="L23" i="1" s="1"/>
  <c r="N23" i="1" s="1"/>
  <c r="G6" i="1"/>
  <c r="J6" i="1" s="1"/>
  <c r="L6" i="1" s="1"/>
  <c r="N6" i="1" s="1"/>
  <c r="H7" i="1"/>
  <c r="K7" i="1" s="1"/>
  <c r="G10" i="1"/>
  <c r="J10" i="1" s="1"/>
  <c r="L10" i="1" s="1"/>
  <c r="N10" i="1" s="1"/>
  <c r="H11" i="1"/>
  <c r="K11" i="1" s="1"/>
  <c r="L11" i="1" s="1"/>
  <c r="N11" i="1" s="1"/>
  <c r="G14" i="1"/>
  <c r="J14" i="1" s="1"/>
  <c r="L14" i="1" s="1"/>
  <c r="N14" i="1" s="1"/>
  <c r="G18" i="1"/>
  <c r="J18" i="1" s="1"/>
  <c r="L18" i="1" s="1"/>
  <c r="N18" i="1" s="1"/>
  <c r="G22" i="1"/>
  <c r="J22" i="1" s="1"/>
  <c r="L22" i="1" s="1"/>
  <c r="N22" i="1" s="1"/>
  <c r="G26" i="1"/>
  <c r="J26" i="1" s="1"/>
  <c r="L26" i="1" s="1"/>
  <c r="N26" i="1" s="1"/>
  <c r="H27" i="1"/>
  <c r="K27" i="1" s="1"/>
  <c r="L27" i="1" s="1"/>
  <c r="N27" i="1" s="1"/>
  <c r="N29" i="1" l="1"/>
</calcChain>
</file>

<file path=xl/sharedStrings.xml><?xml version="1.0" encoding="utf-8"?>
<sst xmlns="http://schemas.openxmlformats.org/spreadsheetml/2006/main" count="44" uniqueCount="40">
  <si>
    <t>Area Based Load Calculations</t>
  </si>
  <si>
    <t>Area</t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</si>
  <si>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</si>
  <si>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ft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</si>
  <si>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W/FT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</si>
  <si>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Connected Load (KW)</t>
  </si>
  <si>
    <t>Qty</t>
  </si>
  <si>
    <t>Total Connected Load (KW)</t>
  </si>
  <si>
    <t>Area Load (L+P)</t>
  </si>
  <si>
    <t>Diversity</t>
  </si>
  <si>
    <t>Demand Load (kW)</t>
  </si>
  <si>
    <t>L</t>
  </si>
  <si>
    <t>P</t>
  </si>
  <si>
    <t>GROUND FLOOR</t>
  </si>
  <si>
    <t>Room</t>
  </si>
  <si>
    <t>Washroom</t>
  </si>
  <si>
    <t>OPEN SPACE BESIDE ROOMS</t>
  </si>
  <si>
    <t>OFFICE</t>
  </si>
  <si>
    <t>ROOM RIGHT SIDE OF OFFICE</t>
  </si>
  <si>
    <t>ROOM WC</t>
  </si>
  <si>
    <t>STAFF</t>
  </si>
  <si>
    <t>LONG CORRIDOR B/W ROOMS</t>
  </si>
  <si>
    <t>ROOM BELOW STAFFR.</t>
  </si>
  <si>
    <t>CORRIDOR BESIDE STORES</t>
  </si>
  <si>
    <t>STORES</t>
  </si>
  <si>
    <t>LAUNDARY</t>
  </si>
  <si>
    <t>MEETING ROOM</t>
  </si>
  <si>
    <t xml:space="preserve">RECEPTION LOBBY </t>
  </si>
  <si>
    <t>AREA BETWEEN RECEPTION LOBBY AND RESTRURANT</t>
  </si>
  <si>
    <t>WASHER AREA AND TOILETS</t>
  </si>
  <si>
    <t>AREA B/W WASHER AND RECEPTION LOBBY</t>
  </si>
  <si>
    <t>OUTDOOR COOKING</t>
  </si>
  <si>
    <t>STORES BENEATH OUTDOOR COOKING</t>
  </si>
  <si>
    <t>CORRDIOOR OUSIDE OF STORE AND OUTDOOR COOKING</t>
  </si>
  <si>
    <t>KITCHEN</t>
  </si>
  <si>
    <t>RESTAUTRANT</t>
  </si>
  <si>
    <t>WASHR. 1 IN RESTAURANT</t>
  </si>
  <si>
    <t>WASHR. 2 IN RESTAURANT</t>
  </si>
  <si>
    <t>RESTAUTRANT TERRACE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</si>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</sst>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textRotation="90"/>
    </xf>
    <xf numFmtId="0" fontId="1" fillId="0" borderId="2" xfId="0" applyFont="1" applyBorder="1"/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1" xfId="0" applyFont="1" applyBorder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4" borderId="14" xfId="0" applyFont="1" applyFill="1" applyBorder="1" applyAlignment="1">
      <alignment horizontal="center" vertical="center" textRotation="90"/>
    </xf>
    <xf numFmtId="0" fontId="1" fillId="0" borderId="6" xfId="0" applyFont="1" applyBorder="1"/>
    <xf numFmtId="0" fontId="0" fillId="0" borderId="15" xfId="0" applyBorder="1"/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" fillId="0" borderId="17" xfId="0" applyFont="1" applyFill="1" applyBorder="1"/>
    <xf numFmtId="0" fontId="1" fillId="0" borderId="18" xfId="0" applyFont="1" applyBorder="1"/>
    <xf numFmtId="2" fontId="1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O3" sqref="O3"/>
    </sheetView>
  </sheetViews>
  <sheetFormatPr defaultRowHeight="15" x14ac:dyDescent="0.25"/>
  <cols>
    <col min="2" max="2" width="52.140625" bestFit="1" customWidth="1"/>
    <col min="3" max="3" width="12" bestFit="1" customWidth="1"/>
    <col min="8" max="8" width="11.28515625" customWidth="1"/>
    <col min="11" max="11" width="16.140625" customWidth="1"/>
    <col min="14" max="14" width="10.42578125" customWidth="1"/>
  </cols>
  <sheetData>
    <row r="1" spans="1:14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7.25" x14ac:dyDescent="0.25">
      <c r="A2" s="3" t="s">
        <v>1</v>
      </c>
      <c r="B2" s="4"/>
      <c r="C2" s="5" t="s">
        <v>2</v>
      </c>
      <c r="D2" s="5" t="s">
        <v>3</v>
      </c>
      <c r="E2" s="6" t="s">
        <v>4</v>
      </c>
      <c r="F2" s="6"/>
      <c r="G2" s="6" t="s">
        <v>5</v>
      </c>
      <c r="H2" s="6"/>
      <c r="I2" s="5" t="s">
        <v>6</v>
      </c>
      <c r="J2" s="6" t="s">
        <v>7</v>
      </c>
      <c r="K2" s="6"/>
      <c r="L2" s="7" t="s">
        <v>8</v>
      </c>
      <c r="M2" s="5" t="s">
        <v>9</v>
      </c>
      <c r="N2" s="8" t="s">
        <v>10</v>
      </c>
    </row>
    <row r="3" spans="1:14" ht="15.75" thickBot="1" x14ac:dyDescent="0.3">
      <c r="A3" s="9"/>
      <c r="B3" s="10"/>
      <c r="C3" s="11"/>
      <c r="D3" s="11"/>
      <c r="E3" s="12" t="s">
        <v>11</v>
      </c>
      <c r="F3" s="12" t="s">
        <v>12</v>
      </c>
      <c r="G3" s="12" t="s">
        <v>11</v>
      </c>
      <c r="H3" s="12" t="s">
        <v>12</v>
      </c>
      <c r="I3" s="11"/>
      <c r="J3" s="12" t="s">
        <v>11</v>
      </c>
      <c r="K3" s="12" t="s">
        <v>12</v>
      </c>
      <c r="L3" s="13"/>
      <c r="M3" s="11"/>
      <c r="N3" s="14"/>
    </row>
    <row r="4" spans="1:14" x14ac:dyDescent="0.25">
      <c r="A4" s="15" t="s">
        <v>13</v>
      </c>
      <c r="B4" s="16" t="s">
        <v>14</v>
      </c>
      <c r="C4" s="17">
        <v>22190000</v>
      </c>
      <c r="D4" s="18">
        <f>C4/92903.04</f>
        <v>238.85117214678874</v>
      </c>
      <c r="E4" s="17">
        <v>0.9</v>
      </c>
      <c r="F4" s="17">
        <v>1.5</v>
      </c>
      <c r="G4" s="18">
        <f>D4*E4/1000</f>
        <v>0.21496605493210988</v>
      </c>
      <c r="H4" s="18">
        <f>D4*F4/1000</f>
        <v>0.35827675822018312</v>
      </c>
      <c r="I4" s="17">
        <v>10</v>
      </c>
      <c r="J4" s="18">
        <f>G4*I4</f>
        <v>2.1496605493210987</v>
      </c>
      <c r="K4" s="18">
        <f>H4*I4</f>
        <v>3.5827675822018312</v>
      </c>
      <c r="L4" s="18">
        <f>J4+K4</f>
        <v>5.73242813152293</v>
      </c>
      <c r="M4" s="18">
        <v>0.8</v>
      </c>
      <c r="N4" s="19">
        <f>L4*M4</f>
        <v>4.5859425052183438</v>
      </c>
    </row>
    <row r="5" spans="1:14" x14ac:dyDescent="0.25">
      <c r="A5" s="15"/>
      <c r="B5" s="20" t="s">
        <v>15</v>
      </c>
      <c r="C5" s="21">
        <v>3750000</v>
      </c>
      <c r="D5" s="22">
        <f t="shared" ref="D5:D28" si="0">C5/92903.04</f>
        <v>40.364664062661461</v>
      </c>
      <c r="E5" s="23">
        <v>0.74</v>
      </c>
      <c r="F5" s="23">
        <v>1</v>
      </c>
      <c r="G5" s="22">
        <f t="shared" ref="G5:G28" si="1">D5*E5/1000</f>
        <v>2.9869851406369483E-2</v>
      </c>
      <c r="H5" s="22">
        <f t="shared" ref="H5:H28" si="2">D5*F5/1000</f>
        <v>4.0364664062661461E-2</v>
      </c>
      <c r="I5" s="23">
        <v>10</v>
      </c>
      <c r="J5" s="22">
        <f t="shared" ref="J5:J28" si="3">G5*I5</f>
        <v>0.29869851406369485</v>
      </c>
      <c r="K5" s="22">
        <f t="shared" ref="K5:K28" si="4">H5*I5</f>
        <v>0.40364664062661459</v>
      </c>
      <c r="L5" s="22">
        <f t="shared" ref="L5:L28" si="5">J5+K5</f>
        <v>0.70234515469030945</v>
      </c>
      <c r="M5" s="22">
        <v>0.7</v>
      </c>
      <c r="N5" s="24">
        <f t="shared" ref="N5:N28" si="6">L5*M5</f>
        <v>0.49164160828321657</v>
      </c>
    </row>
    <row r="6" spans="1:14" x14ac:dyDescent="0.25">
      <c r="A6" s="15"/>
      <c r="B6" s="20" t="s">
        <v>16</v>
      </c>
      <c r="C6" s="21">
        <v>2300000</v>
      </c>
      <c r="D6" s="22">
        <f t="shared" si="0"/>
        <v>24.756993958432364</v>
      </c>
      <c r="E6" s="23">
        <v>0.9</v>
      </c>
      <c r="F6" s="23">
        <v>1.5</v>
      </c>
      <c r="G6" s="22">
        <f t="shared" si="1"/>
        <v>2.2281294562589128E-2</v>
      </c>
      <c r="H6" s="22">
        <f t="shared" si="2"/>
        <v>3.7135490937648549E-2</v>
      </c>
      <c r="I6" s="23">
        <v>1</v>
      </c>
      <c r="J6" s="22">
        <f t="shared" si="3"/>
        <v>2.2281294562589128E-2</v>
      </c>
      <c r="K6" s="22">
        <f t="shared" si="4"/>
        <v>3.7135490937648549E-2</v>
      </c>
      <c r="L6" s="22">
        <f t="shared" si="5"/>
        <v>5.9416785500237677E-2</v>
      </c>
      <c r="M6" s="22">
        <v>1</v>
      </c>
      <c r="N6" s="24">
        <f t="shared" si="6"/>
        <v>5.9416785500237677E-2</v>
      </c>
    </row>
    <row r="7" spans="1:14" x14ac:dyDescent="0.25">
      <c r="A7" s="15"/>
      <c r="B7" s="20" t="s">
        <v>17</v>
      </c>
      <c r="C7" s="21">
        <v>20160000</v>
      </c>
      <c r="D7" s="22">
        <f t="shared" si="0"/>
        <v>217.00043400086801</v>
      </c>
      <c r="E7" s="23">
        <v>0.9</v>
      </c>
      <c r="F7" s="23">
        <v>1.5</v>
      </c>
      <c r="G7" s="22">
        <f t="shared" si="1"/>
        <v>0.19530039060078122</v>
      </c>
      <c r="H7" s="22">
        <f t="shared" si="2"/>
        <v>0.32550065100130199</v>
      </c>
      <c r="I7" s="23">
        <v>1</v>
      </c>
      <c r="J7" s="22">
        <f t="shared" si="3"/>
        <v>0.19530039060078122</v>
      </c>
      <c r="K7" s="22">
        <f t="shared" si="4"/>
        <v>0.32550065100130199</v>
      </c>
      <c r="L7" s="22">
        <f t="shared" si="5"/>
        <v>0.52080104160208318</v>
      </c>
      <c r="M7" s="22">
        <v>0.9</v>
      </c>
      <c r="N7" s="24">
        <f t="shared" si="6"/>
        <v>0.46872093744187487</v>
      </c>
    </row>
    <row r="8" spans="1:14" x14ac:dyDescent="0.25">
      <c r="A8" s="15"/>
      <c r="B8" s="20" t="s">
        <v>18</v>
      </c>
      <c r="C8" s="21">
        <v>15960000</v>
      </c>
      <c r="D8" s="22">
        <f t="shared" si="0"/>
        <v>171.79201025068718</v>
      </c>
      <c r="E8" s="23">
        <v>0.9</v>
      </c>
      <c r="F8" s="23">
        <v>1</v>
      </c>
      <c r="G8" s="22">
        <f t="shared" si="1"/>
        <v>0.15461280922561846</v>
      </c>
      <c r="H8" s="22">
        <f t="shared" si="2"/>
        <v>0.17179201025068719</v>
      </c>
      <c r="I8" s="23">
        <v>1</v>
      </c>
      <c r="J8" s="22">
        <f t="shared" si="3"/>
        <v>0.15461280922561846</v>
      </c>
      <c r="K8" s="22">
        <f t="shared" si="4"/>
        <v>0.17179201025068719</v>
      </c>
      <c r="L8" s="22">
        <f t="shared" si="5"/>
        <v>0.32640481947630562</v>
      </c>
      <c r="M8" s="22">
        <v>0.8</v>
      </c>
      <c r="N8" s="24">
        <f t="shared" si="6"/>
        <v>0.26112385558104451</v>
      </c>
    </row>
    <row r="9" spans="1:14" x14ac:dyDescent="0.25">
      <c r="A9" s="15"/>
      <c r="B9" s="25" t="s">
        <v>19</v>
      </c>
      <c r="C9" s="21">
        <v>3450000</v>
      </c>
      <c r="D9" s="22">
        <f t="shared" si="0"/>
        <v>37.135490937648548</v>
      </c>
      <c r="E9" s="23">
        <v>0.74</v>
      </c>
      <c r="F9" s="23">
        <v>1.5</v>
      </c>
      <c r="G9" s="22">
        <f t="shared" si="1"/>
        <v>2.7480263293859924E-2</v>
      </c>
      <c r="H9" s="22">
        <f t="shared" si="2"/>
        <v>5.5703236406472824E-2</v>
      </c>
      <c r="I9" s="23">
        <v>1</v>
      </c>
      <c r="J9" s="22">
        <f t="shared" si="3"/>
        <v>2.7480263293859924E-2</v>
      </c>
      <c r="K9" s="22">
        <f t="shared" si="4"/>
        <v>5.5703236406472824E-2</v>
      </c>
      <c r="L9" s="22">
        <f t="shared" si="5"/>
        <v>8.3183499700332744E-2</v>
      </c>
      <c r="M9" s="22">
        <v>0.7</v>
      </c>
      <c r="N9" s="24">
        <f t="shared" si="6"/>
        <v>5.8228449790232915E-2</v>
      </c>
    </row>
    <row r="10" spans="1:14" x14ac:dyDescent="0.25">
      <c r="A10" s="15"/>
      <c r="B10" s="20" t="s">
        <v>20</v>
      </c>
      <c r="C10" s="21">
        <v>8970000</v>
      </c>
      <c r="D10" s="22">
        <f t="shared" si="0"/>
        <v>96.552276437886221</v>
      </c>
      <c r="E10" s="23">
        <v>0.88</v>
      </c>
      <c r="F10" s="23">
        <v>1.5</v>
      </c>
      <c r="G10" s="22">
        <f t="shared" si="1"/>
        <v>8.4966003265339873E-2</v>
      </c>
      <c r="H10" s="22">
        <f t="shared" si="2"/>
        <v>0.14482841465682933</v>
      </c>
      <c r="I10" s="23">
        <v>1</v>
      </c>
      <c r="J10" s="22">
        <f t="shared" si="3"/>
        <v>8.4966003265339873E-2</v>
      </c>
      <c r="K10" s="22">
        <f t="shared" si="4"/>
        <v>0.14482841465682933</v>
      </c>
      <c r="L10" s="22">
        <f t="shared" si="5"/>
        <v>0.2297944179221692</v>
      </c>
      <c r="M10" s="22">
        <v>0.85</v>
      </c>
      <c r="N10" s="24">
        <f t="shared" si="6"/>
        <v>0.19532525523384381</v>
      </c>
    </row>
    <row r="11" spans="1:14" x14ac:dyDescent="0.25">
      <c r="A11" s="15"/>
      <c r="B11" s="20" t="s">
        <v>21</v>
      </c>
      <c r="C11" s="21">
        <v>55200000</v>
      </c>
      <c r="D11" s="22">
        <f t="shared" si="0"/>
        <v>594.16785500237677</v>
      </c>
      <c r="E11" s="23">
        <v>0.44</v>
      </c>
      <c r="F11" s="23">
        <v>1.2</v>
      </c>
      <c r="G11" s="22">
        <f t="shared" si="1"/>
        <v>0.26143385620104581</v>
      </c>
      <c r="H11" s="22">
        <f t="shared" si="2"/>
        <v>0.7130014260028521</v>
      </c>
      <c r="I11" s="23">
        <v>1</v>
      </c>
      <c r="J11" s="22">
        <f t="shared" si="3"/>
        <v>0.26143385620104581</v>
      </c>
      <c r="K11" s="22">
        <f t="shared" si="4"/>
        <v>0.7130014260028521</v>
      </c>
      <c r="L11" s="22">
        <f t="shared" si="5"/>
        <v>0.97443528220389797</v>
      </c>
      <c r="M11" s="22">
        <v>1</v>
      </c>
      <c r="N11" s="24">
        <f t="shared" si="6"/>
        <v>0.97443528220389797</v>
      </c>
    </row>
    <row r="12" spans="1:14" x14ac:dyDescent="0.25">
      <c r="A12" s="15"/>
      <c r="B12" s="20" t="s">
        <v>22</v>
      </c>
      <c r="C12" s="21">
        <v>18320000</v>
      </c>
      <c r="D12" s="22">
        <f t="shared" si="0"/>
        <v>197.19483883412212</v>
      </c>
      <c r="E12" s="23">
        <v>0.9</v>
      </c>
      <c r="F12" s="23">
        <v>1.5</v>
      </c>
      <c r="G12" s="22">
        <f t="shared" si="1"/>
        <v>0.1774753549507099</v>
      </c>
      <c r="H12" s="22">
        <f t="shared" si="2"/>
        <v>0.29579225825118316</v>
      </c>
      <c r="I12" s="23">
        <v>1</v>
      </c>
      <c r="J12" s="22">
        <f t="shared" si="3"/>
        <v>0.1774753549507099</v>
      </c>
      <c r="K12" s="22">
        <f t="shared" si="4"/>
        <v>0.29579225825118316</v>
      </c>
      <c r="L12" s="22">
        <f t="shared" si="5"/>
        <v>0.47326761320189303</v>
      </c>
      <c r="M12" s="22">
        <v>0.8</v>
      </c>
      <c r="N12" s="24">
        <f t="shared" si="6"/>
        <v>0.37861409056151446</v>
      </c>
    </row>
    <row r="13" spans="1:14" x14ac:dyDescent="0.25">
      <c r="A13" s="15"/>
      <c r="B13" s="20" t="s">
        <v>23</v>
      </c>
      <c r="C13" s="21">
        <v>11699999.689999999</v>
      </c>
      <c r="D13" s="22">
        <f t="shared" si="0"/>
        <v>125.93774853869152</v>
      </c>
      <c r="E13" s="23">
        <v>0.44</v>
      </c>
      <c r="F13" s="23">
        <v>1.2</v>
      </c>
      <c r="G13" s="22">
        <f t="shared" si="1"/>
        <v>5.5412609357024273E-2</v>
      </c>
      <c r="H13" s="22">
        <f t="shared" si="2"/>
        <v>0.15112529824642981</v>
      </c>
      <c r="I13" s="23">
        <v>1</v>
      </c>
      <c r="J13" s="22">
        <f t="shared" si="3"/>
        <v>5.5412609357024273E-2</v>
      </c>
      <c r="K13" s="22">
        <f t="shared" si="4"/>
        <v>0.15112529824642981</v>
      </c>
      <c r="L13" s="22">
        <f t="shared" si="5"/>
        <v>0.20653790760345409</v>
      </c>
      <c r="M13" s="22">
        <v>0.75</v>
      </c>
      <c r="N13" s="24">
        <f t="shared" si="6"/>
        <v>0.15490343070259055</v>
      </c>
    </row>
    <row r="14" spans="1:14" x14ac:dyDescent="0.25">
      <c r="A14" s="15"/>
      <c r="B14" s="20" t="s">
        <v>24</v>
      </c>
      <c r="C14" s="21">
        <v>12910816.24</v>
      </c>
      <c r="D14" s="22">
        <f t="shared" si="0"/>
        <v>138.97086941396105</v>
      </c>
      <c r="E14" s="23">
        <v>0.35</v>
      </c>
      <c r="F14" s="23">
        <v>1</v>
      </c>
      <c r="G14" s="22">
        <f t="shared" si="1"/>
        <v>4.8639804294886367E-2</v>
      </c>
      <c r="H14" s="22">
        <f t="shared" si="2"/>
        <v>0.13897086941396106</v>
      </c>
      <c r="I14" s="23">
        <v>2</v>
      </c>
      <c r="J14" s="22">
        <f t="shared" si="3"/>
        <v>9.7279608589772734E-2</v>
      </c>
      <c r="K14" s="22">
        <f t="shared" si="4"/>
        <v>0.27794173882792211</v>
      </c>
      <c r="L14" s="22">
        <f t="shared" si="5"/>
        <v>0.37522134741769486</v>
      </c>
      <c r="M14" s="22">
        <v>0.85</v>
      </c>
      <c r="N14" s="24">
        <f t="shared" si="6"/>
        <v>0.31893814530504061</v>
      </c>
    </row>
    <row r="15" spans="1:14" x14ac:dyDescent="0.25">
      <c r="A15" s="15"/>
      <c r="B15" s="20" t="s">
        <v>25</v>
      </c>
      <c r="C15" s="21">
        <v>7200000</v>
      </c>
      <c r="D15" s="22">
        <f t="shared" si="0"/>
        <v>77.500155000310002</v>
      </c>
      <c r="E15" s="23">
        <v>0.51</v>
      </c>
      <c r="F15" s="23">
        <v>2</v>
      </c>
      <c r="G15" s="22">
        <f t="shared" si="1"/>
        <v>3.9525079050158105E-2</v>
      </c>
      <c r="H15" s="22">
        <f t="shared" si="2"/>
        <v>0.15500031000062001</v>
      </c>
      <c r="I15" s="23">
        <v>1</v>
      </c>
      <c r="J15" s="22">
        <f t="shared" si="3"/>
        <v>3.9525079050158105E-2</v>
      </c>
      <c r="K15" s="22">
        <f t="shared" si="4"/>
        <v>0.15500031000062001</v>
      </c>
      <c r="L15" s="22">
        <f t="shared" si="5"/>
        <v>0.1945253890507781</v>
      </c>
      <c r="M15" s="22">
        <v>0.9</v>
      </c>
      <c r="N15" s="24">
        <f t="shared" si="6"/>
        <v>0.17507285014570029</v>
      </c>
    </row>
    <row r="16" spans="1:14" x14ac:dyDescent="0.25">
      <c r="A16" s="15"/>
      <c r="B16" s="20" t="s">
        <v>26</v>
      </c>
      <c r="C16" s="21">
        <v>59280000</v>
      </c>
      <c r="D16" s="22">
        <f t="shared" si="0"/>
        <v>638.08460950255244</v>
      </c>
      <c r="E16" s="23">
        <v>0.88</v>
      </c>
      <c r="F16" s="23">
        <v>1.5</v>
      </c>
      <c r="G16" s="22">
        <f t="shared" si="1"/>
        <v>0.56151445636224617</v>
      </c>
      <c r="H16" s="22">
        <f t="shared" si="2"/>
        <v>0.95712691425382868</v>
      </c>
      <c r="I16" s="23">
        <v>1</v>
      </c>
      <c r="J16" s="22">
        <f t="shared" si="3"/>
        <v>0.56151445636224617</v>
      </c>
      <c r="K16" s="22">
        <f t="shared" si="4"/>
        <v>0.95712691425382868</v>
      </c>
      <c r="L16" s="22">
        <f t="shared" si="5"/>
        <v>1.5186413706160748</v>
      </c>
      <c r="M16" s="22">
        <v>1</v>
      </c>
      <c r="N16" s="24">
        <f t="shared" si="6"/>
        <v>1.5186413706160748</v>
      </c>
    </row>
    <row r="17" spans="1:14" x14ac:dyDescent="0.25">
      <c r="A17" s="15"/>
      <c r="B17" s="20" t="s">
        <v>27</v>
      </c>
      <c r="C17" s="21">
        <v>124750441.90000001</v>
      </c>
      <c r="D17" s="22">
        <f t="shared" si="0"/>
        <v>1342.8025810565512</v>
      </c>
      <c r="E17" s="23">
        <v>0.8</v>
      </c>
      <c r="F17" s="23">
        <v>1.5</v>
      </c>
      <c r="G17" s="22">
        <f t="shared" si="1"/>
        <v>1.0742420648452409</v>
      </c>
      <c r="H17" s="22">
        <f t="shared" si="2"/>
        <v>2.0142038715848267</v>
      </c>
      <c r="I17" s="23">
        <v>1</v>
      </c>
      <c r="J17" s="22">
        <f t="shared" si="3"/>
        <v>1.0742420648452409</v>
      </c>
      <c r="K17" s="22">
        <f t="shared" si="4"/>
        <v>2.0142038715848267</v>
      </c>
      <c r="L17" s="22">
        <f t="shared" si="5"/>
        <v>3.0884459364300678</v>
      </c>
      <c r="M17" s="22">
        <v>0.75</v>
      </c>
      <c r="N17" s="24">
        <f t="shared" si="6"/>
        <v>2.3163344523225509</v>
      </c>
    </row>
    <row r="18" spans="1:14" x14ac:dyDescent="0.25">
      <c r="A18" s="15"/>
      <c r="B18" s="20" t="s">
        <v>28</v>
      </c>
      <c r="C18" s="21">
        <v>136748089.80000001</v>
      </c>
      <c r="D18" s="22">
        <f t="shared" si="0"/>
        <v>1471.9441882633766</v>
      </c>
      <c r="E18" s="23">
        <v>0.44</v>
      </c>
      <c r="F18" s="23">
        <v>1.5</v>
      </c>
      <c r="G18" s="22">
        <f t="shared" si="1"/>
        <v>0.64765544283588572</v>
      </c>
      <c r="H18" s="22">
        <f t="shared" si="2"/>
        <v>2.2079162823950651</v>
      </c>
      <c r="I18" s="23">
        <v>1</v>
      </c>
      <c r="J18" s="22">
        <f t="shared" si="3"/>
        <v>0.64765544283588572</v>
      </c>
      <c r="K18" s="22">
        <f t="shared" si="4"/>
        <v>2.2079162823950651</v>
      </c>
      <c r="L18" s="22">
        <f t="shared" si="5"/>
        <v>2.8555717252309507</v>
      </c>
      <c r="M18" s="22">
        <v>0.75</v>
      </c>
      <c r="N18" s="24">
        <f t="shared" si="6"/>
        <v>2.1416787939232131</v>
      </c>
    </row>
    <row r="19" spans="1:14" x14ac:dyDescent="0.25">
      <c r="A19" s="15"/>
      <c r="B19" s="20" t="s">
        <v>29</v>
      </c>
      <c r="C19" s="21">
        <v>27324000</v>
      </c>
      <c r="D19" s="22">
        <f t="shared" si="0"/>
        <v>294.1130882261765</v>
      </c>
      <c r="E19" s="23">
        <v>0.74</v>
      </c>
      <c r="F19" s="23">
        <v>1</v>
      </c>
      <c r="G19" s="22">
        <f t="shared" si="1"/>
        <v>0.2176436852873706</v>
      </c>
      <c r="H19" s="22">
        <f t="shared" si="2"/>
        <v>0.29411308822617649</v>
      </c>
      <c r="I19" s="23">
        <v>1</v>
      </c>
      <c r="J19" s="22">
        <f t="shared" si="3"/>
        <v>0.2176436852873706</v>
      </c>
      <c r="K19" s="22">
        <f t="shared" si="4"/>
        <v>0.29411308822617649</v>
      </c>
      <c r="L19" s="22">
        <f t="shared" si="5"/>
        <v>0.51175677351354709</v>
      </c>
      <c r="M19" s="22">
        <v>0.7</v>
      </c>
      <c r="N19" s="24">
        <f t="shared" si="6"/>
        <v>0.35822974145948294</v>
      </c>
    </row>
    <row r="20" spans="1:14" x14ac:dyDescent="0.25">
      <c r="A20" s="15"/>
      <c r="B20" s="20" t="s">
        <v>30</v>
      </c>
      <c r="C20" s="21">
        <v>11572500</v>
      </c>
      <c r="D20" s="22">
        <f t="shared" si="0"/>
        <v>124.56535329737326</v>
      </c>
      <c r="E20" s="23">
        <v>0.44</v>
      </c>
      <c r="F20" s="23">
        <v>1.5</v>
      </c>
      <c r="G20" s="22">
        <f t="shared" si="1"/>
        <v>5.4808755450844238E-2</v>
      </c>
      <c r="H20" s="22">
        <f t="shared" si="2"/>
        <v>0.18684802994605992</v>
      </c>
      <c r="I20" s="23">
        <v>1</v>
      </c>
      <c r="J20" s="22">
        <f t="shared" si="3"/>
        <v>5.4808755450844238E-2</v>
      </c>
      <c r="K20" s="22">
        <f t="shared" si="4"/>
        <v>0.18684802994605992</v>
      </c>
      <c r="L20" s="22">
        <f t="shared" si="5"/>
        <v>0.24165678539690416</v>
      </c>
      <c r="M20" s="22">
        <v>0.75</v>
      </c>
      <c r="N20" s="24">
        <f t="shared" si="6"/>
        <v>0.18124258904767812</v>
      </c>
    </row>
    <row r="21" spans="1:14" x14ac:dyDescent="0.25">
      <c r="A21" s="15"/>
      <c r="B21" s="20" t="s">
        <v>31</v>
      </c>
      <c r="C21" s="21">
        <v>26729386.899999999</v>
      </c>
      <c r="D21" s="22">
        <f t="shared" si="0"/>
        <v>287.71272608517438</v>
      </c>
      <c r="E21" s="23">
        <v>1.19</v>
      </c>
      <c r="F21" s="23">
        <v>3</v>
      </c>
      <c r="G21" s="22">
        <f t="shared" si="1"/>
        <v>0.34237814404135747</v>
      </c>
      <c r="H21" s="22">
        <f t="shared" si="2"/>
        <v>0.86313817825552319</v>
      </c>
      <c r="I21" s="23">
        <v>1</v>
      </c>
      <c r="J21" s="22">
        <f t="shared" si="3"/>
        <v>0.34237814404135747</v>
      </c>
      <c r="K21" s="22">
        <f t="shared" si="4"/>
        <v>0.86313817825552319</v>
      </c>
      <c r="L21" s="22">
        <f t="shared" si="5"/>
        <v>1.2055163222968805</v>
      </c>
      <c r="M21" s="22">
        <v>1</v>
      </c>
      <c r="N21" s="24">
        <f t="shared" si="6"/>
        <v>1.2055163222968805</v>
      </c>
    </row>
    <row r="22" spans="1:14" x14ac:dyDescent="0.25">
      <c r="A22" s="15"/>
      <c r="B22" s="20" t="s">
        <v>32</v>
      </c>
      <c r="C22" s="21">
        <v>11930515.029999999</v>
      </c>
      <c r="D22" s="22">
        <f t="shared" si="0"/>
        <v>128.41899500812892</v>
      </c>
      <c r="E22" s="23">
        <v>0.35</v>
      </c>
      <c r="F22" s="23">
        <v>1.5</v>
      </c>
      <c r="G22" s="22">
        <f t="shared" si="1"/>
        <v>4.4946648252845119E-2</v>
      </c>
      <c r="H22" s="22">
        <f t="shared" si="2"/>
        <v>0.19262849251219336</v>
      </c>
      <c r="I22" s="23">
        <v>2</v>
      </c>
      <c r="J22" s="22">
        <f t="shared" si="3"/>
        <v>8.9893296505690237E-2</v>
      </c>
      <c r="K22" s="22">
        <f t="shared" si="4"/>
        <v>0.38525698502438671</v>
      </c>
      <c r="L22" s="22">
        <f t="shared" si="5"/>
        <v>0.47515028153007693</v>
      </c>
      <c r="M22" s="22">
        <v>0.75</v>
      </c>
      <c r="N22" s="24">
        <f t="shared" si="6"/>
        <v>0.35636271114755769</v>
      </c>
    </row>
    <row r="23" spans="1:14" x14ac:dyDescent="0.25">
      <c r="A23" s="15"/>
      <c r="B23" s="20" t="s">
        <v>33</v>
      </c>
      <c r="C23" s="21">
        <v>20614630.16</v>
      </c>
      <c r="D23" s="22">
        <f t="shared" si="0"/>
        <v>221.89403231584242</v>
      </c>
      <c r="E23" s="23">
        <v>0.44</v>
      </c>
      <c r="F23" s="23">
        <v>1.2</v>
      </c>
      <c r="G23" s="22">
        <f t="shared" si="1"/>
        <v>9.763337421897067E-2</v>
      </c>
      <c r="H23" s="22">
        <f t="shared" si="2"/>
        <v>0.26627283877901092</v>
      </c>
      <c r="I23" s="23">
        <v>1</v>
      </c>
      <c r="J23" s="22">
        <f t="shared" si="3"/>
        <v>9.763337421897067E-2</v>
      </c>
      <c r="K23" s="22">
        <f t="shared" si="4"/>
        <v>0.26627283877901092</v>
      </c>
      <c r="L23" s="22">
        <f t="shared" si="5"/>
        <v>0.36390621299798159</v>
      </c>
      <c r="M23" s="22">
        <v>0.9</v>
      </c>
      <c r="N23" s="24">
        <f t="shared" si="6"/>
        <v>0.32751559169818345</v>
      </c>
    </row>
    <row r="24" spans="1:14" x14ac:dyDescent="0.25">
      <c r="A24" s="15"/>
      <c r="B24" s="20" t="s">
        <v>34</v>
      </c>
      <c r="C24" s="21">
        <v>37280460.68</v>
      </c>
      <c r="D24" s="22">
        <f t="shared" si="0"/>
        <v>401.28353905318926</v>
      </c>
      <c r="E24" s="23">
        <v>0.44</v>
      </c>
      <c r="F24" s="23">
        <v>4</v>
      </c>
      <c r="G24" s="22">
        <f t="shared" si="1"/>
        <v>0.17656475718340328</v>
      </c>
      <c r="H24" s="22">
        <f t="shared" si="2"/>
        <v>1.605134156212757</v>
      </c>
      <c r="I24" s="23">
        <v>1</v>
      </c>
      <c r="J24" s="22">
        <f t="shared" si="3"/>
        <v>0.17656475718340328</v>
      </c>
      <c r="K24" s="22">
        <f t="shared" si="4"/>
        <v>1.605134156212757</v>
      </c>
      <c r="L24" s="22">
        <f t="shared" si="5"/>
        <v>1.7816989133961603</v>
      </c>
      <c r="M24" s="22">
        <v>1</v>
      </c>
      <c r="N24" s="24">
        <f t="shared" si="6"/>
        <v>1.7816989133961603</v>
      </c>
    </row>
    <row r="25" spans="1:14" x14ac:dyDescent="0.25">
      <c r="A25" s="15"/>
      <c r="B25" s="20" t="s">
        <v>35</v>
      </c>
      <c r="C25" s="21">
        <v>122737228.09999999</v>
      </c>
      <c r="D25" s="22">
        <f t="shared" si="0"/>
        <v>1321.1325280636672</v>
      </c>
      <c r="E25" s="23">
        <v>1.5</v>
      </c>
      <c r="F25" s="23">
        <v>3</v>
      </c>
      <c r="G25" s="22">
        <f t="shared" si="1"/>
        <v>1.9816987920955007</v>
      </c>
      <c r="H25" s="22">
        <f t="shared" si="2"/>
        <v>3.9633975841910014</v>
      </c>
      <c r="I25" s="23">
        <v>1</v>
      </c>
      <c r="J25" s="22">
        <f t="shared" si="3"/>
        <v>1.9816987920955007</v>
      </c>
      <c r="K25" s="22">
        <f t="shared" si="4"/>
        <v>3.9633975841910014</v>
      </c>
      <c r="L25" s="22">
        <f t="shared" si="5"/>
        <v>5.9450963762865019</v>
      </c>
      <c r="M25" s="22">
        <v>1</v>
      </c>
      <c r="N25" s="24">
        <f t="shared" si="6"/>
        <v>5.9450963762865019</v>
      </c>
    </row>
    <row r="26" spans="1:14" x14ac:dyDescent="0.25">
      <c r="A26" s="15"/>
      <c r="B26" s="20" t="s">
        <v>36</v>
      </c>
      <c r="C26" s="21">
        <v>10847887.640000001</v>
      </c>
      <c r="D26" s="22">
        <f t="shared" si="0"/>
        <v>116.76569076749266</v>
      </c>
      <c r="E26" s="23">
        <v>0.51</v>
      </c>
      <c r="F26" s="23">
        <v>1.5</v>
      </c>
      <c r="G26" s="22">
        <f t="shared" si="1"/>
        <v>5.9550502291421253E-2</v>
      </c>
      <c r="H26" s="22">
        <f t="shared" si="2"/>
        <v>0.17514853615123899</v>
      </c>
      <c r="I26" s="23">
        <v>1</v>
      </c>
      <c r="J26" s="22">
        <f t="shared" si="3"/>
        <v>5.9550502291421253E-2</v>
      </c>
      <c r="K26" s="22">
        <f t="shared" si="4"/>
        <v>0.17514853615123899</v>
      </c>
      <c r="L26" s="22">
        <f t="shared" si="5"/>
        <v>0.23469903844266024</v>
      </c>
      <c r="M26" s="22">
        <v>0.9</v>
      </c>
      <c r="N26" s="24">
        <f t="shared" si="6"/>
        <v>0.21122913459839421</v>
      </c>
    </row>
    <row r="27" spans="1:14" x14ac:dyDescent="0.25">
      <c r="A27" s="15"/>
      <c r="B27" s="20" t="s">
        <v>37</v>
      </c>
      <c r="C27" s="21">
        <v>13676577.060000001</v>
      </c>
      <c r="D27" s="22">
        <f t="shared" si="0"/>
        <v>147.21345028106725</v>
      </c>
      <c r="E27" s="23">
        <v>0.51</v>
      </c>
      <c r="F27" s="23">
        <v>1.5</v>
      </c>
      <c r="G27" s="22">
        <f t="shared" si="1"/>
        <v>7.5078859643344306E-2</v>
      </c>
      <c r="H27" s="22">
        <f t="shared" si="2"/>
        <v>0.22082017542160087</v>
      </c>
      <c r="I27" s="23">
        <v>1</v>
      </c>
      <c r="J27" s="22">
        <f t="shared" si="3"/>
        <v>7.5078859643344306E-2</v>
      </c>
      <c r="K27" s="22">
        <f t="shared" si="4"/>
        <v>0.22082017542160087</v>
      </c>
      <c r="L27" s="22">
        <f t="shared" si="5"/>
        <v>0.29589903506494519</v>
      </c>
      <c r="M27" s="22">
        <v>0.9</v>
      </c>
      <c r="N27" s="24">
        <f t="shared" si="6"/>
        <v>0.26630913155845071</v>
      </c>
    </row>
    <row r="28" spans="1:14" ht="15.75" thickBot="1" x14ac:dyDescent="0.3">
      <c r="A28" s="26"/>
      <c r="B28" s="27" t="s">
        <v>38</v>
      </c>
      <c r="C28" s="28">
        <v>169288038.80000001</v>
      </c>
      <c r="D28" s="29">
        <f t="shared" si="0"/>
        <v>1822.2012842636798</v>
      </c>
      <c r="E28" s="30">
        <v>0.9</v>
      </c>
      <c r="F28" s="30">
        <v>1</v>
      </c>
      <c r="G28" s="29">
        <f t="shared" si="1"/>
        <v>1.6399811558373119</v>
      </c>
      <c r="H28" s="29">
        <f t="shared" si="2"/>
        <v>1.8222012842636799</v>
      </c>
      <c r="I28" s="30">
        <v>1</v>
      </c>
      <c r="J28" s="29">
        <f t="shared" si="3"/>
        <v>1.6399811558373119</v>
      </c>
      <c r="K28" s="29">
        <f t="shared" si="4"/>
        <v>1.8222012842636799</v>
      </c>
      <c r="L28" s="29">
        <f t="shared" si="5"/>
        <v>3.4621824401009915</v>
      </c>
      <c r="M28" s="29">
        <v>1</v>
      </c>
      <c r="N28" s="31">
        <f t="shared" si="6"/>
        <v>3.4621824401009915</v>
      </c>
    </row>
    <row r="29" spans="1:14" ht="15.75" thickBot="1" x14ac:dyDescent="0.3">
      <c r="B29" s="32" t="s">
        <v>39</v>
      </c>
      <c r="C29" s="33">
        <f>SUM(C4:C28)</f>
        <v>954890572</v>
      </c>
      <c r="D29" s="33">
        <f t="shared" ref="D29:N29" si="7">SUM(D4:D28)</f>
        <v>10278.356574768704</v>
      </c>
      <c r="E29" s="33"/>
      <c r="F29" s="33"/>
      <c r="G29" s="33"/>
      <c r="H29" s="33"/>
      <c r="I29" s="33"/>
      <c r="J29" s="33"/>
      <c r="K29" s="33"/>
      <c r="L29" s="33"/>
      <c r="M29" s="33"/>
      <c r="N29" s="34">
        <f t="shared" si="7"/>
        <v>28.194400764419662</v>
      </c>
    </row>
  </sheetData>
  <mergeCells count="12">
    <mergeCell ref="N2:N3"/>
    <mergeCell ref="A4:A28"/>
    <mergeCell ref="A1:N1"/>
    <mergeCell ref="A2:B3"/>
    <mergeCell ref="C2:C3"/>
    <mergeCell ref="D2:D3"/>
    <mergeCell ref="E2:F2"/>
    <mergeCell ref="G2:H2"/>
    <mergeCell ref="I2:I3"/>
    <mergeCell ref="J2:K2"/>
    <mergeCell ref="L2:L3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2023-09-14T17:18:48Z</cp:lastPrinted>
  <dcterms:created xsi:type="dcterms:W3CDTF">2023-09-14T17:16:18Z</dcterms:created>
  <dcterms:modified xsi:type="dcterms:W3CDTF">2023-09-14T17:20:35Z</dcterms:modified>
</cp:coreProperties>
</file>